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eam Files\Travel\Current\Website\Website updates 2016\"/>
    </mc:Choice>
  </mc:AlternateContent>
  <xr:revisionPtr revIDLastSave="0" documentId="13_ncr:1_{BB2AA06B-2F9A-4DEB-B840-0CBA27465CD2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Business Meal Calculator" sheetId="1" r:id="rId1"/>
  </sheets>
  <definedNames>
    <definedName name="Alcohol">'Business Meal Calculator'!$C$21</definedName>
    <definedName name="DeliveryFee">'Business Meal Calculator'!$C$22</definedName>
    <definedName name="Food">'Business Meal Calculator'!$C$20</definedName>
    <definedName name="PrctTax">'Business Meal Calculator'!$J$22</definedName>
    <definedName name="PrctTip">'Business Meal Calculator'!$J$23</definedName>
    <definedName name="_xlnm.Print_Area" localSheetId="0">'Business Meal Calculator'!$A$1:$K$41</definedName>
    <definedName name="TotalTax">'Business Meal Calculator'!$C$24</definedName>
    <definedName name="TotalTip">'Business Meal Calculator'!$C$25</definedName>
    <definedName name="TotalUpToMax">'Business Meal Calculator'!$C$31</definedName>
    <definedName name="Year">'Business Meal Calculator'!$J$6</definedName>
  </definedNames>
  <calcPr calcId="191029"/>
</workbook>
</file>

<file path=xl/calcChain.xml><?xml version="1.0" encoding="utf-8"?>
<calcChain xmlns="http://schemas.openxmlformats.org/spreadsheetml/2006/main">
  <c r="J20" i="1" l="1"/>
  <c r="J21" i="1"/>
  <c r="J22" i="1"/>
  <c r="J23" i="1"/>
  <c r="C26" i="1"/>
  <c r="C30" i="1"/>
  <c r="C31" i="1"/>
  <c r="C33" i="1" s="1"/>
  <c r="C35" i="1"/>
  <c r="C36" i="1"/>
  <c r="C37" i="1"/>
  <c r="C38" i="1"/>
</calcChain>
</file>

<file path=xl/sharedStrings.xml><?xml version="1.0" encoding="utf-8"?>
<sst xmlns="http://schemas.openxmlformats.org/spreadsheetml/2006/main" count="39" uniqueCount="36">
  <si>
    <t>Business Meal Calculator</t>
  </si>
  <si>
    <t>(Yellow cells require input from the department.)</t>
  </si>
  <si>
    <t>Date of Meal (select options from drop down menus)</t>
  </si>
  <si>
    <t>Month</t>
  </si>
  <si>
    <t>Date</t>
  </si>
  <si>
    <t>Year</t>
  </si>
  <si>
    <t>Meal Type (select options from drop down menus)</t>
  </si>
  <si>
    <t>Name of Restaurant (fill in name of establishment)</t>
  </si>
  <si>
    <t>City, State (fill in to help select correct per diem)</t>
  </si>
  <si>
    <t xml:space="preserve"> </t>
  </si>
  <si>
    <t>Business Purpose</t>
  </si>
  <si>
    <t>Amount</t>
  </si>
  <si>
    <t>Tax %</t>
  </si>
  <si>
    <t>Tax</t>
  </si>
  <si>
    <t>Tip %</t>
  </si>
  <si>
    <t>Tip</t>
  </si>
  <si>
    <r>
      <t xml:space="preserve">Grand Total of Bill </t>
    </r>
    <r>
      <rPr>
        <b/>
        <i/>
        <sz val="10"/>
        <rFont val="Arial"/>
        <family val="2"/>
      </rPr>
      <t>(should match receipt total!!)</t>
    </r>
  </si>
  <si>
    <t>Total # of attendees</t>
  </si>
  <si>
    <t>Individual Meal Per Diem (for 1 person)</t>
  </si>
  <si>
    <t>150% of Per Diem (total allowable for all people)</t>
  </si>
  <si>
    <t>Total Food, Tax &amp; Tip Expense up to 150%</t>
  </si>
  <si>
    <t>Charge to Index:</t>
  </si>
  <si>
    <r>
      <t xml:space="preserve">Total Food, Tax &amp; Tip Expense </t>
    </r>
    <r>
      <rPr>
        <b/>
        <i/>
        <sz val="12"/>
        <rFont val="Arial"/>
        <family val="2"/>
      </rPr>
      <t>OVER</t>
    </r>
    <r>
      <rPr>
        <b/>
        <sz val="12"/>
        <rFont val="Arial"/>
        <family val="2"/>
      </rPr>
      <t xml:space="preserve"> 150%</t>
    </r>
  </si>
  <si>
    <t>Charge to Local Index:</t>
  </si>
  <si>
    <t>% of Bill (Food, Fees, and Service Charges)</t>
  </si>
  <si>
    <t>Event Costs (set up fee, rentals, tables, linens, etc.)</t>
  </si>
  <si>
    <r>
      <t>(</t>
    </r>
    <r>
      <rPr>
        <b/>
        <i/>
        <sz val="11"/>
        <rFont val="Arial"/>
        <family val="2"/>
      </rPr>
      <t>Please attach a participant list, titles and organizations to which meal participants belong, or identify the group's affiliation with VCU)</t>
    </r>
  </si>
  <si>
    <t>Food Delivery Fee / Service Fee / Service Charge</t>
  </si>
  <si>
    <t xml:space="preserve">Alcohol </t>
  </si>
  <si>
    <t xml:space="preserve">Tax on Alcohol </t>
  </si>
  <si>
    <t xml:space="preserve">Tip on Alcohol </t>
  </si>
  <si>
    <t>Total Alcohol  Expense</t>
  </si>
  <si>
    <t>% of Bill (Alcohol)</t>
  </si>
  <si>
    <t>Food / Non- Alcoholic Beverages</t>
  </si>
  <si>
    <t>Alcohol</t>
  </si>
  <si>
    <t>Rev 03/22/22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</si>
</sst>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u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99">
    <xf numFmtId="0" fontId="0" fillId="0" borderId="0" xfId="0"/>
    <xf numFmtId="0" fontId="0" fillId="2" borderId="0" xfId="0" applyFill="1" applyBorder="1"/>
    <xf numFmtId="40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0" fontId="0" fillId="2" borderId="0" xfId="0" applyNumberForma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0" fillId="2" borderId="7" xfId="0" applyFill="1" applyBorder="1"/>
    <xf numFmtId="0" fontId="0" fillId="2" borderId="0" xfId="0" applyFill="1" applyBorder="1" applyAlignment="1">
      <alignment horizontal="left"/>
    </xf>
    <xf numFmtId="0" fontId="4" fillId="2" borderId="0" xfId="0" applyFont="1" applyFill="1"/>
    <xf numFmtId="0" fontId="5" fillId="2" borderId="0" xfId="0" applyFont="1" applyFill="1" applyBorder="1" applyAlignment="1">
      <alignment horizontal="left"/>
    </xf>
    <xf numFmtId="0" fontId="0" fillId="2" borderId="8" xfId="0" applyFill="1" applyBorder="1"/>
    <xf numFmtId="0" fontId="3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0" fillId="2" borderId="2" xfId="0" applyFill="1" applyBorder="1"/>
    <xf numFmtId="40" fontId="7" fillId="2" borderId="0" xfId="1" applyNumberFormat="1" applyFont="1" applyFill="1"/>
    <xf numFmtId="9" fontId="0" fillId="2" borderId="0" xfId="0" applyNumberFormat="1" applyFill="1" applyAlignment="1">
      <alignment horizontal="center"/>
    </xf>
    <xf numFmtId="8" fontId="0" fillId="2" borderId="0" xfId="0" applyNumberFormat="1" applyFill="1"/>
    <xf numFmtId="40" fontId="7" fillId="2" borderId="0" xfId="1" applyNumberFormat="1" applyFont="1" applyFill="1" applyAlignment="1">
      <alignment horizontal="center"/>
    </xf>
    <xf numFmtId="0" fontId="3" fillId="2" borderId="9" xfId="0" applyFont="1" applyFill="1" applyBorder="1"/>
    <xf numFmtId="40" fontId="7" fillId="2" borderId="0" xfId="1" applyNumberFormat="1" applyFont="1" applyFill="1" applyBorder="1"/>
    <xf numFmtId="0" fontId="7" fillId="2" borderId="0" xfId="0" applyFont="1" applyFill="1"/>
    <xf numFmtId="9" fontId="7" fillId="2" borderId="1" xfId="0" applyNumberFormat="1" applyFont="1" applyFill="1" applyBorder="1" applyAlignment="1">
      <alignment horizontal="center"/>
    </xf>
    <xf numFmtId="40" fontId="7" fillId="2" borderId="0" xfId="1" applyNumberFormat="1" applyFont="1" applyFill="1" applyBorder="1" applyAlignment="1">
      <alignment horizontal="right"/>
    </xf>
    <xf numFmtId="9" fontId="7" fillId="2" borderId="0" xfId="0" applyNumberFormat="1" applyFont="1" applyFill="1" applyBorder="1" applyAlignment="1">
      <alignment horizontal="center"/>
    </xf>
    <xf numFmtId="0" fontId="6" fillId="3" borderId="9" xfId="0" applyFont="1" applyFill="1" applyBorder="1"/>
    <xf numFmtId="8" fontId="3" fillId="2" borderId="0" xfId="1" applyNumberFormat="1" applyFont="1" applyFill="1" applyBorder="1" applyAlignment="1">
      <alignment horizontal="right"/>
    </xf>
    <xf numFmtId="1" fontId="0" fillId="2" borderId="0" xfId="0" applyNumberFormat="1" applyFill="1" applyAlignment="1">
      <alignment horizontal="center"/>
    </xf>
    <xf numFmtId="0" fontId="7" fillId="2" borderId="0" xfId="1" applyNumberFormat="1" applyFont="1" applyFill="1" applyBorder="1" applyAlignment="1">
      <alignment horizontal="center"/>
    </xf>
    <xf numFmtId="40" fontId="0" fillId="2" borderId="0" xfId="0" applyNumberFormat="1" applyFill="1" applyBorder="1" applyAlignment="1">
      <alignment horizontal="right"/>
    </xf>
    <xf numFmtId="0" fontId="0" fillId="2" borderId="0" xfId="0" applyFill="1" applyBorder="1" applyAlignment="1"/>
    <xf numFmtId="0" fontId="5" fillId="2" borderId="0" xfId="0" applyFont="1" applyFill="1"/>
    <xf numFmtId="40" fontId="5" fillId="2" borderId="0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6" fillId="2" borderId="0" xfId="0" applyFont="1" applyFill="1" applyBorder="1"/>
    <xf numFmtId="8" fontId="5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6" fillId="3" borderId="10" xfId="0" applyFont="1" applyFill="1" applyBorder="1"/>
    <xf numFmtId="0" fontId="3" fillId="2" borderId="11" xfId="0" applyFont="1" applyFill="1" applyBorder="1"/>
    <xf numFmtId="8" fontId="0" fillId="2" borderId="0" xfId="0" applyNumberFormat="1" applyFill="1" applyBorder="1"/>
    <xf numFmtId="8" fontId="0" fillId="2" borderId="0" xfId="0" applyNumberFormat="1" applyFill="1" applyBorder="1" applyAlignment="1">
      <alignment horizontal="right"/>
    </xf>
    <xf numFmtId="40" fontId="5" fillId="2" borderId="0" xfId="1" applyNumberFormat="1" applyFont="1" applyFill="1" applyBorder="1" applyAlignment="1">
      <alignment horizontal="right"/>
    </xf>
    <xf numFmtId="0" fontId="6" fillId="2" borderId="4" xfId="0" applyFont="1" applyFill="1" applyBorder="1"/>
    <xf numFmtId="0" fontId="5" fillId="2" borderId="0" xfId="0" applyFont="1" applyFill="1" applyBorder="1"/>
    <xf numFmtId="40" fontId="5" fillId="2" borderId="0" xfId="0" applyNumberFormat="1" applyFont="1" applyFill="1" applyBorder="1" applyAlignment="1">
      <alignment horizontal="center"/>
    </xf>
    <xf numFmtId="0" fontId="12" fillId="2" borderId="0" xfId="0" applyFont="1" applyFill="1" applyBorder="1"/>
    <xf numFmtId="40" fontId="12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164" fontId="0" fillId="2" borderId="0" xfId="0" applyNumberFormat="1" applyFill="1"/>
    <xf numFmtId="9" fontId="7" fillId="2" borderId="11" xfId="0" applyNumberFormat="1" applyFont="1" applyFill="1" applyBorder="1" applyAlignment="1">
      <alignment horizontal="center"/>
    </xf>
    <xf numFmtId="0" fontId="0" fillId="4" borderId="1" xfId="0" applyFill="1" applyBorder="1" applyProtection="1">
      <protection locked="0"/>
    </xf>
    <xf numFmtId="1" fontId="5" fillId="4" borderId="1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right"/>
    </xf>
    <xf numFmtId="0" fontId="2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protection locked="0"/>
    </xf>
    <xf numFmtId="8" fontId="7" fillId="4" borderId="9" xfId="0" applyNumberFormat="1" applyFont="1" applyFill="1" applyBorder="1" applyAlignment="1" applyProtection="1">
      <alignment horizontal="right"/>
      <protection locked="0"/>
    </xf>
    <xf numFmtId="40" fontId="7" fillId="2" borderId="6" xfId="1" applyNumberFormat="1" applyFont="1" applyFill="1" applyBorder="1" applyAlignment="1">
      <alignment horizontal="right"/>
    </xf>
    <xf numFmtId="40" fontId="7" fillId="2" borderId="0" xfId="1" applyNumberFormat="1" applyFont="1" applyFill="1" applyBorder="1" applyAlignment="1">
      <alignment horizontal="right"/>
    </xf>
    <xf numFmtId="0" fontId="5" fillId="4" borderId="1" xfId="0" applyFont="1" applyFill="1" applyBorder="1" applyAlignment="1" applyProtection="1">
      <alignment horizontal="left"/>
      <protection locked="0"/>
    </xf>
    <xf numFmtId="0" fontId="6" fillId="4" borderId="1" xfId="0" applyFont="1" applyFill="1" applyBorder="1" applyAlignment="1" applyProtection="1">
      <alignment horizontal="left"/>
      <protection locked="0"/>
    </xf>
    <xf numFmtId="0" fontId="5" fillId="4" borderId="0" xfId="0" applyFont="1" applyFill="1" applyBorder="1" applyAlignment="1" applyProtection="1">
      <alignment horizontal="left" vertical="top" wrapText="1"/>
      <protection locked="0"/>
    </xf>
    <xf numFmtId="0" fontId="5" fillId="4" borderId="1" xfId="0" applyFont="1" applyFill="1" applyBorder="1" applyAlignment="1" applyProtection="1">
      <alignment horizontal="left" vertical="top" wrapText="1"/>
      <protection locked="0"/>
    </xf>
    <xf numFmtId="40" fontId="3" fillId="2" borderId="1" xfId="1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8" fontId="7" fillId="4" borderId="10" xfId="0" applyNumberFormat="1" applyFont="1" applyFill="1" applyBorder="1" applyAlignment="1" applyProtection="1">
      <alignment horizontal="right"/>
      <protection locked="0"/>
    </xf>
    <xf numFmtId="8" fontId="7" fillId="4" borderId="12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Alignment="1">
      <alignment horizontal="right"/>
    </xf>
    <xf numFmtId="0" fontId="0" fillId="4" borderId="12" xfId="0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8" fontId="14" fillId="3" borderId="10" xfId="0" applyNumberFormat="1" applyFont="1" applyFill="1" applyBorder="1" applyAlignment="1">
      <alignment horizontal="right"/>
    </xf>
    <xf numFmtId="8" fontId="14" fillId="3" borderId="12" xfId="0" applyNumberFormat="1" applyFont="1" applyFill="1" applyBorder="1" applyAlignment="1">
      <alignment horizontal="right"/>
    </xf>
    <xf numFmtId="8" fontId="14" fillId="3" borderId="9" xfId="1" applyNumberFormat="1" applyFont="1" applyFill="1" applyBorder="1" applyAlignment="1">
      <alignment horizontal="right"/>
    </xf>
    <xf numFmtId="0" fontId="7" fillId="4" borderId="9" xfId="0" applyNumberFormat="1" applyFont="1" applyFill="1" applyBorder="1" applyAlignment="1" applyProtection="1">
      <alignment horizontal="right"/>
      <protection locked="0"/>
    </xf>
    <xf numFmtId="164" fontId="7" fillId="2" borderId="9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8" fontId="5" fillId="3" borderId="10" xfId="0" applyNumberFormat="1" applyFont="1" applyFill="1" applyBorder="1" applyAlignment="1">
      <alignment horizontal="right"/>
    </xf>
    <xf numFmtId="8" fontId="5" fillId="3" borderId="12" xfId="0" applyNumberFormat="1" applyFont="1" applyFill="1" applyBorder="1" applyAlignment="1">
      <alignment horizontal="right"/>
    </xf>
    <xf numFmtId="8" fontId="7" fillId="2" borderId="9" xfId="1" applyNumberFormat="1" applyFont="1" applyFill="1" applyBorder="1" applyAlignment="1">
      <alignment horizontal="right"/>
    </xf>
    <xf numFmtId="8" fontId="5" fillId="3" borderId="9" xfId="1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16">
    <dxf>
      <font>
        <condense val="0"/>
        <extend val="0"/>
        <color indexed="52"/>
      </font>
    </dxf>
    <dxf>
      <font>
        <color indexed="52"/>
      </font>
    </dxf>
    <dxf>
      <font>
        <condense val="0"/>
        <extend val="0"/>
        <color indexed="9"/>
      </font>
    </dxf>
    <dxf>
      <font>
        <color indexed="9"/>
      </font>
    </dxf>
    <dxf>
      <font>
        <color theme="0"/>
        <name val="Cambria"/>
        <scheme val="none"/>
      </font>
    </dxf>
    <dxf>
      <font>
        <color theme="9" tint="0.39994506668294322"/>
        <name val="Cambria"/>
        <scheme val="none"/>
      </font>
    </dxf>
    <dxf>
      <font>
        <color theme="0"/>
      </font>
    </dxf>
    <dxf>
      <font>
        <color theme="9" tint="0.39994506668294322"/>
        <name val="Cambria"/>
        <scheme val="none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58918</xdr:rowOff>
    </xdr:from>
    <xdr:to>
      <xdr:col>1</xdr:col>
      <xdr:colOff>3273559</xdr:colOff>
      <xdr:row>1</xdr:row>
      <xdr:rowOff>108866</xdr:rowOff>
    </xdr:to>
    <xdr:pic>
      <xdr:nvPicPr>
        <xdr:cNvPr id="2" name="Picture 1" descr="VCU Logo" title="VCU Branding Ba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35" y="58918"/>
          <a:ext cx="3273559" cy="963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9"/>
  <sheetViews>
    <sheetView tabSelected="1" zoomScale="97" zoomScaleNormal="97" workbookViewId="0">
      <selection activeCell="F42" sqref="F42"/>
    </sheetView>
  </sheetViews>
  <sheetFormatPr defaultColWidth="9.1796875" defaultRowHeight="14.5" x14ac:dyDescent="0.35"/>
  <cols>
    <col min="1" max="1" width="1.7265625" style="5" customWidth="1"/>
    <col min="2" max="2" width="66.81640625" style="5" customWidth="1"/>
    <col min="3" max="3" width="9.7265625" style="5" customWidth="1"/>
    <col min="4" max="4" width="11.26953125" style="27" customWidth="1"/>
    <col min="5" max="5" width="8.453125" style="27" customWidth="1"/>
    <col min="6" max="8" width="8.1796875" style="5" customWidth="1"/>
    <col min="9" max="9" width="6.1796875" style="5" customWidth="1"/>
    <col min="10" max="10" width="13.26953125" style="28" customWidth="1"/>
    <col min="11" max="11" width="1.7265625" style="5" customWidth="1"/>
    <col min="12" max="12" width="6.54296875" style="5" hidden="1" customWidth="1"/>
    <col min="13" max="13" width="9.1796875" style="5" hidden="1" customWidth="1"/>
    <col min="14" max="14" width="7.54296875" style="5" hidden="1" customWidth="1"/>
    <col min="15" max="16384" width="9.1796875" style="5"/>
  </cols>
  <sheetData>
    <row r="1" spans="1:19" ht="72" customHeight="1" x14ac:dyDescent="0.35">
      <c r="A1" s="1"/>
      <c r="B1" s="1"/>
      <c r="C1" s="1"/>
      <c r="D1" s="1"/>
      <c r="E1" s="1"/>
      <c r="F1" s="1"/>
      <c r="G1" s="1"/>
      <c r="H1" s="1"/>
      <c r="I1" s="2"/>
      <c r="J1" s="1"/>
      <c r="K1" s="3"/>
      <c r="L1" s="3"/>
      <c r="M1" s="1"/>
      <c r="N1" s="1"/>
      <c r="O1" s="1"/>
      <c r="P1" s="4"/>
      <c r="R1" s="6"/>
      <c r="S1" s="6"/>
    </row>
    <row r="2" spans="1:19" ht="36" customHeight="1" thickBot="1" x14ac:dyDescent="0.4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7"/>
      <c r="M2" s="7"/>
      <c r="N2" s="8"/>
      <c r="P2" s="4"/>
      <c r="R2" s="6"/>
      <c r="S2" s="6"/>
    </row>
    <row r="3" spans="1:19" s="1" customFormat="1" ht="18" customHeight="1" x14ac:dyDescent="0.4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3"/>
      <c r="M3" s="3"/>
      <c r="N3" s="3"/>
      <c r="P3" s="2"/>
      <c r="R3" s="3"/>
      <c r="S3" s="3"/>
    </row>
    <row r="4" spans="1:19" ht="15" customHeight="1" thickBot="1" x14ac:dyDescent="0.4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3"/>
      <c r="M4" s="3"/>
      <c r="N4" s="3"/>
      <c r="P4" s="4"/>
      <c r="R4" s="6"/>
      <c r="S4" s="6"/>
    </row>
    <row r="5" spans="1:19" ht="15" customHeight="1" x14ac:dyDescent="0.35">
      <c r="A5" s="10"/>
      <c r="B5" s="11"/>
      <c r="C5" s="11"/>
      <c r="D5" s="12"/>
      <c r="E5" s="12"/>
      <c r="F5" s="12"/>
      <c r="G5" s="12"/>
      <c r="H5" s="12"/>
      <c r="I5" s="11"/>
      <c r="J5" s="12"/>
      <c r="K5" s="13"/>
      <c r="L5" s="6"/>
      <c r="P5" s="4"/>
      <c r="R5" s="6"/>
      <c r="S5" s="6"/>
    </row>
    <row r="6" spans="1:19" ht="18" customHeight="1" thickBot="1" x14ac:dyDescent="0.4">
      <c r="A6" s="14"/>
      <c r="B6" s="15" t="s">
        <v>2</v>
      </c>
      <c r="C6" s="16" t="s">
        <v>3</v>
      </c>
      <c r="D6" s="63"/>
      <c r="E6" s="17" t="s">
        <v>4</v>
      </c>
      <c r="F6" s="71"/>
      <c r="G6" s="71"/>
      <c r="H6" s="71"/>
      <c r="I6" s="18" t="s">
        <v>5</v>
      </c>
      <c r="J6" s="63"/>
      <c r="K6" s="19"/>
      <c r="L6" s="6"/>
      <c r="P6" s="4"/>
      <c r="R6" s="6"/>
      <c r="S6" s="6"/>
    </row>
    <row r="7" spans="1:19" ht="21" customHeight="1" x14ac:dyDescent="0.35">
      <c r="A7" s="14"/>
      <c r="B7" s="20"/>
      <c r="C7" s="3"/>
      <c r="D7" s="1"/>
      <c r="E7" s="1"/>
      <c r="F7" s="1"/>
      <c r="G7" s="1"/>
      <c r="H7" s="1"/>
      <c r="I7" s="3"/>
      <c r="J7" s="1"/>
      <c r="K7" s="19"/>
      <c r="L7" s="6"/>
      <c r="O7" s="21"/>
      <c r="P7" s="4"/>
      <c r="R7" s="6"/>
      <c r="S7" s="6"/>
    </row>
    <row r="8" spans="1:19" ht="18" customHeight="1" thickBot="1" x14ac:dyDescent="0.4">
      <c r="A8" s="14"/>
      <c r="B8" s="15" t="s">
        <v>6</v>
      </c>
      <c r="C8" s="72"/>
      <c r="D8" s="72"/>
      <c r="E8" s="72"/>
      <c r="F8" s="72"/>
      <c r="G8" s="72"/>
      <c r="H8" s="72"/>
      <c r="I8" s="72"/>
      <c r="J8" s="72"/>
      <c r="K8" s="19"/>
      <c r="L8" s="6"/>
      <c r="O8" s="21"/>
      <c r="P8" s="4"/>
      <c r="R8" s="6"/>
      <c r="S8" s="6"/>
    </row>
    <row r="9" spans="1:19" ht="21" customHeight="1" x14ac:dyDescent="0.35">
      <c r="A9" s="14"/>
      <c r="B9" s="20"/>
      <c r="C9" s="3"/>
      <c r="D9" s="1"/>
      <c r="E9" s="1"/>
      <c r="F9" s="1"/>
      <c r="G9" s="1"/>
      <c r="H9" s="1"/>
      <c r="I9" s="3"/>
      <c r="J9" s="1"/>
      <c r="K9" s="19"/>
      <c r="L9" s="6"/>
      <c r="O9" s="21"/>
      <c r="P9" s="4"/>
      <c r="R9" s="6"/>
      <c r="S9" s="6"/>
    </row>
    <row r="10" spans="1:19" ht="36" customHeight="1" thickBot="1" x14ac:dyDescent="0.4">
      <c r="A10" s="14"/>
      <c r="B10" s="68" t="s">
        <v>7</v>
      </c>
      <c r="C10" s="76"/>
      <c r="D10" s="76"/>
      <c r="E10" s="76"/>
      <c r="F10" s="76"/>
      <c r="G10" s="76"/>
      <c r="H10" s="76"/>
      <c r="I10" s="76"/>
      <c r="J10" s="76"/>
      <c r="K10" s="19"/>
    </row>
    <row r="11" spans="1:19" ht="21" customHeight="1" x14ac:dyDescent="0.35">
      <c r="A11" s="14"/>
      <c r="B11" s="16"/>
      <c r="C11" s="22"/>
      <c r="D11" s="22"/>
      <c r="E11" s="22"/>
      <c r="F11" s="22"/>
      <c r="G11" s="22"/>
      <c r="H11" s="22"/>
      <c r="I11" s="22"/>
      <c r="J11" s="22"/>
      <c r="K11" s="19"/>
    </row>
    <row r="12" spans="1:19" ht="18" customHeight="1" thickBot="1" x14ac:dyDescent="0.4">
      <c r="A12" s="14"/>
      <c r="B12" s="15" t="s">
        <v>8</v>
      </c>
      <c r="C12" s="77" t="s">
        <v>9</v>
      </c>
      <c r="D12" s="77"/>
      <c r="E12" s="77"/>
      <c r="F12" s="77"/>
      <c r="G12" s="77"/>
      <c r="H12" s="77"/>
      <c r="I12" s="77"/>
      <c r="J12" s="77"/>
      <c r="K12" s="19"/>
    </row>
    <row r="13" spans="1:19" ht="18" customHeight="1" x14ac:dyDescent="0.35">
      <c r="A13" s="14"/>
      <c r="B13" s="15"/>
      <c r="C13" s="22"/>
      <c r="D13" s="22"/>
      <c r="E13" s="22"/>
      <c r="F13" s="22"/>
      <c r="G13" s="22"/>
      <c r="H13" s="22"/>
      <c r="I13" s="22"/>
      <c r="J13" s="22"/>
      <c r="K13" s="19"/>
    </row>
    <row r="14" spans="1:19" ht="18" customHeight="1" x14ac:dyDescent="0.35">
      <c r="A14" s="14"/>
      <c r="B14" s="15" t="s">
        <v>10</v>
      </c>
      <c r="C14" s="78"/>
      <c r="D14" s="78"/>
      <c r="E14" s="78"/>
      <c r="F14" s="78"/>
      <c r="G14" s="78"/>
      <c r="H14" s="78"/>
      <c r="I14" s="78"/>
      <c r="J14" s="78"/>
      <c r="K14" s="19"/>
    </row>
    <row r="15" spans="1:19" ht="18" customHeight="1" x14ac:dyDescent="0.35">
      <c r="A15" s="14"/>
      <c r="B15" s="15"/>
      <c r="C15" s="78"/>
      <c r="D15" s="78"/>
      <c r="E15" s="78"/>
      <c r="F15" s="78"/>
      <c r="G15" s="78"/>
      <c r="H15" s="78"/>
      <c r="I15" s="78"/>
      <c r="J15" s="78"/>
      <c r="K15" s="19"/>
    </row>
    <row r="16" spans="1:19" ht="18" customHeight="1" thickBot="1" x14ac:dyDescent="0.4">
      <c r="A16" s="14"/>
      <c r="B16" s="15"/>
      <c r="C16" s="79"/>
      <c r="D16" s="79"/>
      <c r="E16" s="79"/>
      <c r="F16" s="79"/>
      <c r="G16" s="79"/>
      <c r="H16" s="79"/>
      <c r="I16" s="79"/>
      <c r="J16" s="79"/>
      <c r="K16" s="19"/>
    </row>
    <row r="17" spans="1:17" ht="18" customHeight="1" thickBot="1" x14ac:dyDescent="0.4">
      <c r="A17" s="23"/>
      <c r="B17" s="24"/>
      <c r="C17" s="25"/>
      <c r="D17" s="25"/>
      <c r="E17" s="25"/>
      <c r="F17" s="25"/>
      <c r="G17" s="25"/>
      <c r="H17" s="25"/>
      <c r="I17" s="25"/>
      <c r="J17" s="25"/>
      <c r="K17" s="26"/>
    </row>
    <row r="18" spans="1:17" ht="9" customHeight="1" x14ac:dyDescent="0.35">
      <c r="Q18" s="29"/>
    </row>
    <row r="19" spans="1:17" ht="18" customHeight="1" thickBot="1" x14ac:dyDescent="0.4">
      <c r="C19" s="80" t="s">
        <v>11</v>
      </c>
      <c r="D19" s="80"/>
      <c r="E19" s="30"/>
    </row>
    <row r="20" spans="1:17" ht="18" customHeight="1" thickBot="1" x14ac:dyDescent="0.4">
      <c r="B20" s="31" t="s">
        <v>33</v>
      </c>
      <c r="C20" s="73"/>
      <c r="D20" s="73"/>
      <c r="E20" s="81" t="s">
        <v>24</v>
      </c>
      <c r="F20" s="82"/>
      <c r="G20" s="82"/>
      <c r="H20" s="82"/>
      <c r="I20" s="82"/>
      <c r="J20" s="34" t="str">
        <f>IF(C20="","",(C20+C22)/(C20+C21+C22))</f>
        <v/>
      </c>
    </row>
    <row r="21" spans="1:17" ht="18" customHeight="1" thickBot="1" x14ac:dyDescent="0.4">
      <c r="B21" s="31" t="s">
        <v>34</v>
      </c>
      <c r="C21" s="73"/>
      <c r="D21" s="73"/>
      <c r="E21" s="74" t="s">
        <v>32</v>
      </c>
      <c r="F21" s="75"/>
      <c r="G21" s="75"/>
      <c r="H21" s="75"/>
      <c r="I21" s="75"/>
      <c r="J21" s="34" t="str">
        <f>IF(C21="","",C21/(C20+C21+C22))</f>
        <v/>
      </c>
    </row>
    <row r="22" spans="1:17" ht="18" customHeight="1" thickBot="1" x14ac:dyDescent="0.4">
      <c r="B22" s="31" t="s">
        <v>27</v>
      </c>
      <c r="C22" s="83"/>
      <c r="D22" s="84"/>
      <c r="E22" s="35"/>
      <c r="F22" s="35"/>
      <c r="G22" s="82" t="s">
        <v>12</v>
      </c>
      <c r="H22" s="82"/>
      <c r="I22" s="82"/>
      <c r="J22" s="34" t="str">
        <f>IF(C24="","0%",C24/(C20+C21+DeliveryFee))</f>
        <v>0%</v>
      </c>
      <c r="P22" s="61"/>
    </row>
    <row r="23" spans="1:17" ht="18" customHeight="1" thickBot="1" x14ac:dyDescent="0.4">
      <c r="B23" s="31" t="s">
        <v>25</v>
      </c>
      <c r="C23" s="83"/>
      <c r="D23" s="86"/>
      <c r="E23" s="32"/>
      <c r="F23" s="33"/>
      <c r="G23" s="82" t="s">
        <v>14</v>
      </c>
      <c r="H23" s="82"/>
      <c r="I23" s="82"/>
      <c r="J23" s="62" t="str">
        <f>IF(C25="","0%",C25/(C20+C21+C22))</f>
        <v>0%</v>
      </c>
      <c r="P23" s="61"/>
    </row>
    <row r="24" spans="1:17" ht="18" customHeight="1" thickBot="1" x14ac:dyDescent="0.4">
      <c r="B24" s="31" t="s">
        <v>13</v>
      </c>
      <c r="C24" s="73"/>
      <c r="D24" s="73"/>
      <c r="E24" s="32"/>
      <c r="F24" s="33"/>
      <c r="G24" s="87"/>
      <c r="H24" s="87"/>
      <c r="I24" s="87"/>
      <c r="J24" s="36"/>
    </row>
    <row r="25" spans="1:17" ht="18" customHeight="1" thickBot="1" x14ac:dyDescent="0.4">
      <c r="B25" s="31" t="s">
        <v>15</v>
      </c>
      <c r="C25" s="73"/>
      <c r="D25" s="73"/>
      <c r="E25" s="32"/>
    </row>
    <row r="26" spans="1:17" ht="18" customHeight="1" thickBot="1" x14ac:dyDescent="0.4">
      <c r="B26" s="37" t="s">
        <v>16</v>
      </c>
      <c r="C26" s="90">
        <f>SUM(C20:D25)</f>
        <v>0</v>
      </c>
      <c r="D26" s="90"/>
      <c r="E26" s="32"/>
      <c r="J26" s="39"/>
    </row>
    <row r="27" spans="1:17" ht="18" customHeight="1" thickBot="1" x14ac:dyDescent="0.4">
      <c r="B27" s="17"/>
      <c r="C27" s="38"/>
      <c r="D27" s="38"/>
      <c r="E27" s="40"/>
      <c r="F27" s="1"/>
      <c r="G27" s="1"/>
      <c r="H27" s="1"/>
      <c r="I27" s="3"/>
      <c r="J27" s="3"/>
      <c r="K27" s="1"/>
      <c r="L27" s="1"/>
    </row>
    <row r="28" spans="1:17" ht="18" customHeight="1" thickBot="1" x14ac:dyDescent="0.4">
      <c r="B28" s="31" t="s">
        <v>17</v>
      </c>
      <c r="C28" s="91"/>
      <c r="D28" s="91"/>
      <c r="E28" s="41"/>
      <c r="F28" s="1"/>
      <c r="G28" s="1"/>
      <c r="H28" s="1"/>
      <c r="I28" s="3"/>
      <c r="J28" s="3"/>
      <c r="K28" s="1"/>
      <c r="L28" s="1"/>
    </row>
    <row r="29" spans="1:17" ht="18" customHeight="1" thickBot="1" x14ac:dyDescent="0.4">
      <c r="B29" s="31" t="s">
        <v>18</v>
      </c>
      <c r="C29" s="73"/>
      <c r="D29" s="73"/>
      <c r="E29" s="41"/>
      <c r="F29" s="1"/>
      <c r="G29" s="1"/>
      <c r="H29" s="1"/>
      <c r="I29" s="3"/>
      <c r="J29" s="3"/>
      <c r="K29" s="42"/>
      <c r="L29" s="1"/>
    </row>
    <row r="30" spans="1:17" ht="18" customHeight="1" thickBot="1" x14ac:dyDescent="0.4">
      <c r="B30" s="31" t="s">
        <v>19</v>
      </c>
      <c r="C30" s="92">
        <f>(C28*C29)*1.5</f>
        <v>0</v>
      </c>
      <c r="D30" s="92"/>
      <c r="E30" s="44"/>
      <c r="F30" s="43"/>
      <c r="K30" s="43"/>
      <c r="L30" s="43"/>
      <c r="M30" s="43"/>
      <c r="N30" s="43"/>
      <c r="O30" s="43"/>
    </row>
    <row r="31" spans="1:17" s="43" customFormat="1" ht="18" customHeight="1" thickBot="1" x14ac:dyDescent="0.4">
      <c r="B31" s="37" t="s">
        <v>20</v>
      </c>
      <c r="C31" s="88">
        <f>IF((Food+DeliveryFee+((Food+DeliveryFee)*PrctTax)+((Food+DeliveryFee)*PrctTip))&gt;C30,C30,((Food+DeliveryFee+((Food+DeliveryFee)*PrctTax)+((Food+DeliveryFee)*PrctTip))))</f>
        <v>0</v>
      </c>
      <c r="D31" s="89"/>
      <c r="E31" s="44"/>
      <c r="F31" s="85" t="s">
        <v>21</v>
      </c>
      <c r="G31" s="85"/>
      <c r="H31" s="85"/>
      <c r="I31" s="66"/>
      <c r="J31" s="64"/>
    </row>
    <row r="32" spans="1:17" s="43" customFormat="1" ht="18" customHeight="1" thickBot="1" x14ac:dyDescent="0.4">
      <c r="B32" s="46"/>
      <c r="C32" s="47"/>
      <c r="D32" s="47"/>
      <c r="E32" s="44"/>
      <c r="F32" s="65"/>
      <c r="G32" s="65"/>
      <c r="H32" s="65"/>
    </row>
    <row r="33" spans="2:15" s="43" customFormat="1" ht="18" customHeight="1" thickBot="1" x14ac:dyDescent="0.4">
      <c r="B33" s="49" t="s">
        <v>22</v>
      </c>
      <c r="C33" s="95">
        <f>IF(Food+DeliveryFee+((Food+DeliveryFee)*PrctTax)+((Food+DeliveryFee)*PrctTip)&lt;TotalUpToMax,"",(Food+DeliveryFee+((Food+DeliveryFee)*PrctTax)+((Food+DeliveryFee)*PrctTip))-TotalUpToMax)</f>
        <v>0</v>
      </c>
      <c r="D33" s="96"/>
      <c r="E33" s="41"/>
      <c r="F33" s="85" t="s">
        <v>23</v>
      </c>
      <c r="G33" s="85"/>
      <c r="H33" s="85"/>
      <c r="I33" s="45"/>
      <c r="J33" s="64" t="s">
        <v>9</v>
      </c>
      <c r="K33" s="1"/>
      <c r="L33" s="5"/>
      <c r="M33" s="5"/>
      <c r="N33" s="5"/>
      <c r="O33" s="5"/>
    </row>
    <row r="34" spans="2:15" ht="18" customHeight="1" thickBot="1" x14ac:dyDescent="0.4">
      <c r="B34" s="50"/>
      <c r="C34" s="51"/>
      <c r="D34" s="52"/>
      <c r="E34" s="35"/>
      <c r="F34" s="67"/>
      <c r="G34" s="67"/>
      <c r="H34" s="67"/>
    </row>
    <row r="35" spans="2:15" ht="18" customHeight="1" thickBot="1" x14ac:dyDescent="0.4">
      <c r="B35" s="31" t="s">
        <v>28</v>
      </c>
      <c r="C35" s="97">
        <f>C21</f>
        <v>0</v>
      </c>
      <c r="D35" s="97"/>
      <c r="E35" s="35"/>
      <c r="F35" s="67"/>
      <c r="G35" s="67"/>
      <c r="H35" s="67"/>
    </row>
    <row r="36" spans="2:15" ht="18" customHeight="1" thickBot="1" x14ac:dyDescent="0.4">
      <c r="B36" s="31" t="s">
        <v>29</v>
      </c>
      <c r="C36" s="97" t="str">
        <f>IF(C21="","",(J22*C21))</f>
        <v/>
      </c>
      <c r="D36" s="97"/>
      <c r="E36" s="35"/>
      <c r="F36" s="67"/>
      <c r="G36" s="67"/>
      <c r="H36" s="67"/>
    </row>
    <row r="37" spans="2:15" ht="18" customHeight="1" thickBot="1" x14ac:dyDescent="0.4">
      <c r="B37" s="31" t="s">
        <v>30</v>
      </c>
      <c r="C37" s="97" t="str">
        <f>IF(C25="","",J23*C21)</f>
        <v/>
      </c>
      <c r="D37" s="97"/>
      <c r="E37" s="53"/>
      <c r="F37" s="67"/>
      <c r="G37" s="67"/>
      <c r="H37" s="67"/>
      <c r="K37" s="43"/>
      <c r="L37" s="43"/>
      <c r="M37" s="43"/>
      <c r="N37" s="43"/>
      <c r="O37" s="43"/>
    </row>
    <row r="38" spans="2:15" s="43" customFormat="1" ht="18" customHeight="1" thickBot="1" x14ac:dyDescent="0.4">
      <c r="B38" s="37" t="s">
        <v>31</v>
      </c>
      <c r="C38" s="98" t="str">
        <f>IF(C21="","",(SUM(C35:D37)))</f>
        <v/>
      </c>
      <c r="D38" s="98"/>
      <c r="E38" s="53"/>
      <c r="F38" s="85" t="s">
        <v>23</v>
      </c>
      <c r="G38" s="85"/>
      <c r="H38" s="85"/>
      <c r="I38" s="45"/>
      <c r="J38" s="64" t="s">
        <v>9</v>
      </c>
    </row>
    <row r="39" spans="2:15" s="43" customFormat="1" ht="18" customHeight="1" x14ac:dyDescent="0.35">
      <c r="B39" s="54"/>
      <c r="C39" s="53"/>
      <c r="D39" s="53"/>
      <c r="E39" s="53"/>
      <c r="F39" s="45"/>
      <c r="G39" s="45"/>
      <c r="H39" s="45"/>
      <c r="I39" s="45"/>
      <c r="J39" s="48"/>
    </row>
    <row r="40" spans="2:15" s="1" customFormat="1" ht="28.5" customHeight="1" x14ac:dyDescent="0.35">
      <c r="B40" s="94" t="s">
        <v>26</v>
      </c>
      <c r="C40" s="94"/>
      <c r="D40" s="94"/>
      <c r="E40" s="94"/>
      <c r="F40" s="94"/>
      <c r="G40" s="94"/>
      <c r="H40" s="94"/>
      <c r="I40" s="94"/>
      <c r="J40" s="94"/>
    </row>
    <row r="41" spans="2:15" s="1" customFormat="1" ht="23.25" customHeight="1" x14ac:dyDescent="0.35">
      <c r="B41" s="55"/>
      <c r="C41" s="55"/>
      <c r="D41" s="56"/>
      <c r="E41" s="56"/>
      <c r="I41" s="3"/>
      <c r="J41" s="93" t="s">
        <v>35</v>
      </c>
      <c r="K41" s="93"/>
    </row>
    <row r="42" spans="2:15" s="1" customFormat="1" x14ac:dyDescent="0.35">
      <c r="B42" s="55"/>
      <c r="C42" s="55"/>
      <c r="D42" s="56"/>
      <c r="E42" s="56"/>
      <c r="I42" s="3"/>
      <c r="J42" s="3"/>
    </row>
    <row r="43" spans="2:15" s="1" customFormat="1" x14ac:dyDescent="0.35">
      <c r="B43" s="57"/>
      <c r="C43" s="57"/>
      <c r="D43" s="58"/>
      <c r="E43" s="58"/>
      <c r="I43" s="3"/>
      <c r="J43" s="3"/>
    </row>
    <row r="44" spans="2:15" s="1" customFormat="1" x14ac:dyDescent="0.35">
      <c r="D44" s="55"/>
      <c r="E44" s="55"/>
      <c r="F44" s="56"/>
      <c r="G44" s="56"/>
      <c r="H44" s="56"/>
      <c r="I44" s="59"/>
      <c r="J44" s="48"/>
      <c r="K44" s="59"/>
    </row>
    <row r="45" spans="2:15" s="1" customFormat="1" x14ac:dyDescent="0.35">
      <c r="D45" s="32"/>
      <c r="E45" s="32"/>
      <c r="I45" s="59"/>
      <c r="J45" s="48"/>
    </row>
    <row r="46" spans="2:15" s="1" customFormat="1" x14ac:dyDescent="0.35">
      <c r="D46" s="32"/>
      <c r="E46" s="32"/>
      <c r="I46" s="3"/>
      <c r="J46" s="3"/>
    </row>
    <row r="47" spans="2:15" s="1" customFormat="1" x14ac:dyDescent="0.35">
      <c r="D47" s="32"/>
      <c r="E47" s="32"/>
      <c r="I47" s="55"/>
      <c r="J47" s="59"/>
    </row>
    <row r="48" spans="2:15" s="1" customFormat="1" x14ac:dyDescent="0.35">
      <c r="D48" s="32"/>
      <c r="E48" s="32"/>
      <c r="J48" s="60"/>
    </row>
    <row r="49" spans="4:10" s="1" customFormat="1" x14ac:dyDescent="0.35">
      <c r="D49" s="32"/>
      <c r="E49" s="32"/>
      <c r="J49" s="60"/>
    </row>
  </sheetData>
  <mergeCells count="34">
    <mergeCell ref="J41:K41"/>
    <mergeCell ref="B40:J40"/>
    <mergeCell ref="C33:D33"/>
    <mergeCell ref="C35:D35"/>
    <mergeCell ref="C36:D36"/>
    <mergeCell ref="F33:H33"/>
    <mergeCell ref="F38:H38"/>
    <mergeCell ref="C37:D37"/>
    <mergeCell ref="C38:D38"/>
    <mergeCell ref="F31:H31"/>
    <mergeCell ref="G22:I22"/>
    <mergeCell ref="C24:D24"/>
    <mergeCell ref="G23:I23"/>
    <mergeCell ref="C23:D23"/>
    <mergeCell ref="G24:I24"/>
    <mergeCell ref="C25:D25"/>
    <mergeCell ref="C31:D31"/>
    <mergeCell ref="C26:D26"/>
    <mergeCell ref="C28:D28"/>
    <mergeCell ref="C30:D30"/>
    <mergeCell ref="A2:K2"/>
    <mergeCell ref="A4:K4"/>
    <mergeCell ref="F6:H6"/>
    <mergeCell ref="C8:J8"/>
    <mergeCell ref="C29:D29"/>
    <mergeCell ref="C20:D20"/>
    <mergeCell ref="C21:D21"/>
    <mergeCell ref="E21:I21"/>
    <mergeCell ref="C10:J10"/>
    <mergeCell ref="C12:J12"/>
    <mergeCell ref="C14:J16"/>
    <mergeCell ref="C19:D19"/>
    <mergeCell ref="E20:I20"/>
    <mergeCell ref="C22:D22"/>
  </mergeCells>
  <phoneticPr fontId="0" type="noConversion"/>
  <conditionalFormatting sqref="E30:E31">
    <cfRule type="cellIs" dxfId="15" priority="13" stopIfTrue="1" operator="greaterThan">
      <formula>"sum(($B$10+($B$10*$E$12)+($B$10*$E$13))"</formula>
    </cfRule>
    <cfRule type="cellIs" dxfId="14" priority="14" stopIfTrue="1" operator="greaterThan">
      <formula>$C$26</formula>
    </cfRule>
  </conditionalFormatting>
  <conditionalFormatting sqref="E37:E39">
    <cfRule type="cellIs" dxfId="13" priority="11" stopIfTrue="1" operator="greaterThan">
      <formula>$D$21+($D$21*$J$23)+($D$21*$J$24)</formula>
    </cfRule>
    <cfRule type="cellIs" dxfId="12" priority="12" stopIfTrue="1" operator="greaterThan">
      <formula>$C$26</formula>
    </cfRule>
  </conditionalFormatting>
  <conditionalFormatting sqref="E32">
    <cfRule type="cellIs" dxfId="11" priority="9" stopIfTrue="1" operator="greaterThan">
      <formula>$C$26</formula>
    </cfRule>
    <cfRule type="cellIs" dxfId="10" priority="10" stopIfTrue="1" operator="notEqual">
      <formula>($D$20+($D$20*$J$23)+($D$20*$J$24))-$C$31</formula>
    </cfRule>
  </conditionalFormatting>
  <conditionalFormatting sqref="J24 J20:J21">
    <cfRule type="expression" dxfId="9" priority="7" stopIfTrue="1">
      <formula>ISERROR($J$20)</formula>
    </cfRule>
  </conditionalFormatting>
  <conditionalFormatting sqref="C36:D37">
    <cfRule type="expression" dxfId="8" priority="6" stopIfTrue="1">
      <formula>ISERROR($C$36)</formula>
    </cfRule>
  </conditionalFormatting>
  <conditionalFormatting sqref="C38:D38">
    <cfRule type="expression" dxfId="7" priority="5" stopIfTrue="1">
      <formula>ISERROR($C$38)</formula>
    </cfRule>
  </conditionalFormatting>
  <conditionalFormatting sqref="C35:D35">
    <cfRule type="expression" dxfId="6" priority="4" stopIfTrue="1">
      <formula>$C$35&lt;0.01</formula>
    </cfRule>
  </conditionalFormatting>
  <conditionalFormatting sqref="C26:D26">
    <cfRule type="expression" dxfId="5" priority="3" stopIfTrue="1">
      <formula>$C$26&lt;1</formula>
    </cfRule>
  </conditionalFormatting>
  <conditionalFormatting sqref="C30:D30">
    <cfRule type="expression" dxfId="4" priority="2" stopIfTrue="1">
      <formula>$C$30=0</formula>
    </cfRule>
  </conditionalFormatting>
  <conditionalFormatting sqref="J22:J23">
    <cfRule type="expression" dxfId="3" priority="27" stopIfTrue="1">
      <formula>ISERROR($J$20)</formula>
    </cfRule>
    <cfRule type="cellIs" dxfId="2" priority="28" stopIfTrue="1" operator="equal">
      <formula>"0%"</formula>
    </cfRule>
  </conditionalFormatting>
  <conditionalFormatting sqref="C31:D31 C33:D33">
    <cfRule type="expression" dxfId="1" priority="29" stopIfTrue="1">
      <formula>ISERROR($C$33)</formula>
    </cfRule>
    <cfRule type="cellIs" dxfId="0" priority="30" stopIfTrue="1" operator="equal">
      <formula>0</formula>
    </cfRule>
  </conditionalFormatting>
  <dataValidations count="8">
    <dataValidation type="list" allowBlank="1" showInputMessage="1" showErrorMessage="1" sqref="M10:M18" xr:uid="{00000000-0002-0000-0000-000000000000}">
      <formula1>$O$7:$O$9</formula1>
    </dataValidation>
    <dataValidation type="list" allowBlank="1" showInputMessage="1" showErrorMessage="1" error="Please choose month from the drop down options provided." sqref="D6" xr:uid="{00000000-0002-0000-0000-000001000000}">
      <formula1>"--,January, February, March, April, May, June, July, August, September, October, November, December"</formula1>
    </dataValidation>
    <dataValidation type="list" allowBlank="1" showInputMessage="1" showErrorMessage="1" error="Please select year from the drop down options available." sqref="J6" xr:uid="{00000000-0002-0000-0000-000002000000}">
      <formula1>"--,2022,2023,2024,2025,2026,2027,2028,2029,2030"</formula1>
    </dataValidation>
    <dataValidation type="list" allowBlank="1" showInputMessage="1" showErrorMessage="1" error="Please select meal from the drop down options available." sqref="C8:J8" xr:uid="{00000000-0002-0000-0000-000003000000}">
      <formula1>"--,Breakfast/Snacks/Refreshments, Lunch, Dinner, Reception"</formula1>
    </dataValidation>
    <dataValidation type="list" allowBlank="1" showInputMessage="1" sqref="C12:J12" xr:uid="{00000000-0002-0000-0000-000004000000}">
      <formula1>"--,Richmond VA, Henrico VA, Chesterfield VA, Other:"</formula1>
    </dataValidation>
    <dataValidation type="list" allowBlank="1" showInputMessage="1" sqref="C29:D29" xr:uid="{00000000-0002-0000-0000-000005000000}">
      <formula1>"--,7,8,9,10,11,12,13,14,15,16,18,23,26,29,31,34,36"</formula1>
    </dataValidation>
    <dataValidation type="list" allowBlank="1" showInputMessage="1" sqref="C28:D28" xr:uid="{00000000-0002-0000-0000-000006000000}">
      <formula1>"--,2,3,4,5,6,7,8,9,10,11,12,13,14,15,16,17,18,19,20"</formula1>
    </dataValidation>
    <dataValidation type="list" allowBlank="1" showInputMessage="1" showErrorMessage="1" error="Please choose date from the drop down options provided." sqref="F6:H6" xr:uid="{00000000-0002-0000-0000-000007000000}">
      <formula1>"--,1,2,3,4,5,6,7,8,9,10,11,12,13,14,15,16,17,18,19,20,21,22,23,24,25,26,27,28,29,30,31"</formula1>
    </dataValidation>
  </dataValidations>
  <printOptions horizontalCentered="1"/>
  <pageMargins left="0.45" right="0.45" top="0.5" bottom="0.5" header="0.3" footer="0.3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Business Meal Calculator</vt:lpstr>
      <vt:lpstr>Alcohol</vt:lpstr>
      <vt:lpstr>DeliveryFee</vt:lpstr>
      <vt:lpstr>Food</vt:lpstr>
      <vt:lpstr>PrctTax</vt:lpstr>
      <vt:lpstr>PrctTip</vt:lpstr>
      <vt:lpstr>'Business Meal Calculator'!Print_Area</vt:lpstr>
      <vt:lpstr>TotalTax</vt:lpstr>
      <vt:lpstr>TotalTip</vt:lpstr>
      <vt:lpstr>TotalUpToMax</vt:lpstr>
      <vt:lpstr>Year</vt:lpstr>
    </vt:vector>
  </TitlesOfParts>
  <Manager>Travel</Manager>
  <Company>Procurement Services</Company>
  <LinksUpToDate>false</LinksUpToDate>
  <SharedDoc>false</SharedDoc>
  <HyperlinkBase>https://procurement.vcu.edu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Meal Calculator</dc:title>
  <dc:subject>Business meals</dc:subject>
  <dc:creator>Procurement Services;01/20/2016</dc:creator>
  <cp:keywords>business,meals,index,taxes,tips</cp:keywords>
  <dc:description>01/18/2017 Added 2017 date to field</dc:description>
  <cp:lastModifiedBy>Christopher Messenger</cp:lastModifiedBy>
  <cp:lastPrinted>2016-06-17T17:38:17Z</cp:lastPrinted>
  <dcterms:created xsi:type="dcterms:W3CDTF">2011-04-01T19:34:32Z</dcterms:created>
  <dcterms:modified xsi:type="dcterms:W3CDTF">2022-03-22T18:04:28Z</dcterms:modified>
  <cp:category>forms, spreadsheets, documentation</cp:category>
  <cp:contentStatus>live_document</cp:contentStatus>
</cp:coreProperties>
</file>